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Temp_Pressure_Curves" sheetId="1" r:id="rId1"/>
    <sheet name="Temp_Altitude_Curve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<sst xmlns="http://schemas.openxmlformats.org/spreadsheetml/2006/main" count="45" uniqueCount="20">
  <si>
    <t>Pressure (Absolute) PSIA</t>
  </si>
  <si>
    <t>Pressure (Gauge) PSIG</t>
  </si>
  <si>
    <t>Pressure (Gauge) Bar</t>
  </si>
  <si>
    <t>Saturation Temp, Deg F</t>
  </si>
  <si>
    <t>Sea Level</t>
  </si>
  <si>
    <t>1000 ft. Altitude</t>
  </si>
  <si>
    <t>4000 ft. Altitude</t>
  </si>
  <si>
    <t>5000 ft. Altitude</t>
  </si>
  <si>
    <t>9000 ft. Altitude</t>
  </si>
  <si>
    <t>8000 ft. Altitude</t>
  </si>
  <si>
    <t>10000 ft. Altitude</t>
  </si>
  <si>
    <t>1.0 Bar Gage Pressure</t>
  </si>
  <si>
    <t>1.1 Bar Gage Pressure</t>
  </si>
  <si>
    <t>1.2 Bar Gage Pressure</t>
  </si>
  <si>
    <t>Altitude</t>
  </si>
  <si>
    <t>Temperatures</t>
  </si>
  <si>
    <t>1.3 Bar Gage Pressure</t>
  </si>
  <si>
    <t>Temp - Degrees F</t>
  </si>
  <si>
    <t>Temp - Degrees C</t>
  </si>
  <si>
    <t>6000 ft. Altitude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</si>
</sst>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Temperature - Pressure Relationship
Espresso Machine Boiler
The Influence of Altitude</a:t>
            </a:r>
          </a:p>
        </c:rich>
      </c:tx>
      <c:layout>
        <c:manualLayout>
          <c:xMode val="factor"/>
          <c:yMode val="factor"/>
          <c:x val="0.024"/>
          <c:y val="0.07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1675"/>
          <c:w val="0.97225"/>
          <c:h val="0.939"/>
        </c:manualLayout>
      </c:layout>
      <c:scatterChart>
        <c:scatterStyle val="smoothMarker"/>
        <c:varyColors val="0"/>
        <c:ser>
          <c:idx val="0"/>
          <c:order val="0"/>
          <c:tx>
            <c:v>Boiler Temperature @ Sea Level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Sheet1!$A$6:$A$26</c:f>
              <c:numCache>
                <c:ptCount val="21"/>
                <c:pt idx="1">
                  <c:v>0.6</c:v>
                </c:pt>
                <c:pt idx="2">
                  <c:v>0.65</c:v>
                </c:pt>
                <c:pt idx="3">
                  <c:v>0.7</c:v>
                </c:pt>
                <c:pt idx="4">
                  <c:v>0.75</c:v>
                </c:pt>
                <c:pt idx="5">
                  <c:v>0.8</c:v>
                </c:pt>
                <c:pt idx="6">
                  <c:v>0.85</c:v>
                </c:pt>
                <c:pt idx="7">
                  <c:v>0.9</c:v>
                </c:pt>
                <c:pt idx="8">
                  <c:v>0.95</c:v>
                </c:pt>
                <c:pt idx="9">
                  <c:v>1</c:v>
                </c:pt>
                <c:pt idx="10">
                  <c:v>1.05</c:v>
                </c:pt>
                <c:pt idx="11">
                  <c:v>1.1</c:v>
                </c:pt>
                <c:pt idx="12">
                  <c:v>1.15</c:v>
                </c:pt>
                <c:pt idx="13">
                  <c:v>1.2</c:v>
                </c:pt>
                <c:pt idx="14">
                  <c:v>1.25</c:v>
                </c:pt>
                <c:pt idx="15">
                  <c:v>1.3</c:v>
                </c:pt>
                <c:pt idx="16">
                  <c:v>1.35</c:v>
                </c:pt>
                <c:pt idx="17">
                  <c:v>1.4</c:v>
                </c:pt>
                <c:pt idx="18">
                  <c:v>1.45</c:v>
                </c:pt>
                <c:pt idx="19">
                  <c:v>1.5</c:v>
                </c:pt>
              </c:numCache>
            </c:numRef>
          </c:xVal>
          <c:yVal>
            <c:numRef>
              <c:f>Sheet1!$D$6:$D$26</c:f>
              <c:numCache>
                <c:ptCount val="21"/>
                <c:pt idx="1">
                  <c:v>236.4</c:v>
                </c:pt>
                <c:pt idx="2">
                  <c:v>238.1</c:v>
                </c:pt>
                <c:pt idx="3">
                  <c:v>239.7</c:v>
                </c:pt>
                <c:pt idx="4">
                  <c:v>241.3</c:v>
                </c:pt>
                <c:pt idx="5">
                  <c:v>242.9</c:v>
                </c:pt>
                <c:pt idx="6">
                  <c:v>244.4</c:v>
                </c:pt>
                <c:pt idx="7">
                  <c:v>245.9</c:v>
                </c:pt>
                <c:pt idx="8">
                  <c:v>247.3</c:v>
                </c:pt>
                <c:pt idx="9">
                  <c:v>248.8</c:v>
                </c:pt>
                <c:pt idx="10">
                  <c:v>250.2</c:v>
                </c:pt>
                <c:pt idx="11">
                  <c:v>251.6</c:v>
                </c:pt>
                <c:pt idx="12">
                  <c:v>252.9</c:v>
                </c:pt>
                <c:pt idx="13">
                  <c:v>254.2</c:v>
                </c:pt>
                <c:pt idx="14">
                  <c:v>255.5</c:v>
                </c:pt>
                <c:pt idx="15">
                  <c:v>256.8</c:v>
                </c:pt>
                <c:pt idx="16">
                  <c:v>258.1</c:v>
                </c:pt>
                <c:pt idx="17">
                  <c:v>259.3</c:v>
                </c:pt>
                <c:pt idx="18">
                  <c:v>260.5</c:v>
                </c:pt>
                <c:pt idx="19">
                  <c:v>261.7</c:v>
                </c:pt>
              </c:numCache>
            </c:numRef>
          </c:yVal>
          <c:smooth val="1"/>
        </c:ser>
        <c:ser>
          <c:idx val="1"/>
          <c:order val="1"/>
          <c:tx>
            <c:v>Boiler Temperature @ 1000 ft.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Sheet1!$A$6:$A$26</c:f>
              <c:numCache>
                <c:ptCount val="21"/>
                <c:pt idx="1">
                  <c:v>0.6</c:v>
                </c:pt>
                <c:pt idx="2">
                  <c:v>0.65</c:v>
                </c:pt>
                <c:pt idx="3">
                  <c:v>0.7</c:v>
                </c:pt>
                <c:pt idx="4">
                  <c:v>0.75</c:v>
                </c:pt>
                <c:pt idx="5">
                  <c:v>0.8</c:v>
                </c:pt>
                <c:pt idx="6">
                  <c:v>0.85</c:v>
                </c:pt>
                <c:pt idx="7">
                  <c:v>0.9</c:v>
                </c:pt>
                <c:pt idx="8">
                  <c:v>0.95</c:v>
                </c:pt>
                <c:pt idx="9">
                  <c:v>1</c:v>
                </c:pt>
                <c:pt idx="10">
                  <c:v>1.05</c:v>
                </c:pt>
                <c:pt idx="11">
                  <c:v>1.1</c:v>
                </c:pt>
                <c:pt idx="12">
                  <c:v>1.15</c:v>
                </c:pt>
                <c:pt idx="13">
                  <c:v>1.2</c:v>
                </c:pt>
                <c:pt idx="14">
                  <c:v>1.25</c:v>
                </c:pt>
                <c:pt idx="15">
                  <c:v>1.3</c:v>
                </c:pt>
                <c:pt idx="16">
                  <c:v>1.35</c:v>
                </c:pt>
                <c:pt idx="17">
                  <c:v>1.4</c:v>
                </c:pt>
                <c:pt idx="18">
                  <c:v>1.45</c:v>
                </c:pt>
                <c:pt idx="19">
                  <c:v>1.5</c:v>
                </c:pt>
              </c:numCache>
            </c:numRef>
          </c:xVal>
          <c:yVal>
            <c:numRef>
              <c:f>Sheet1!$F$6:$F$26</c:f>
              <c:numCache>
                <c:ptCount val="21"/>
                <c:pt idx="1">
                  <c:v>235.2</c:v>
                </c:pt>
                <c:pt idx="2">
                  <c:v>236.9</c:v>
                </c:pt>
                <c:pt idx="3">
                  <c:v>238.5</c:v>
                </c:pt>
                <c:pt idx="4">
                  <c:v>240.1</c:v>
                </c:pt>
                <c:pt idx="5">
                  <c:v>241.7</c:v>
                </c:pt>
                <c:pt idx="6">
                  <c:v>243.3</c:v>
                </c:pt>
                <c:pt idx="7">
                  <c:v>244.8</c:v>
                </c:pt>
                <c:pt idx="8">
                  <c:v>246.3</c:v>
                </c:pt>
                <c:pt idx="9">
                  <c:v>247.8</c:v>
                </c:pt>
                <c:pt idx="10">
                  <c:v>249.2</c:v>
                </c:pt>
                <c:pt idx="11">
                  <c:v>250.6</c:v>
                </c:pt>
                <c:pt idx="12">
                  <c:v>251.9</c:v>
                </c:pt>
                <c:pt idx="13">
                  <c:v>253.3</c:v>
                </c:pt>
                <c:pt idx="14">
                  <c:v>254.6</c:v>
                </c:pt>
                <c:pt idx="15">
                  <c:v>255.9</c:v>
                </c:pt>
                <c:pt idx="16">
                  <c:v>257.2</c:v>
                </c:pt>
                <c:pt idx="17">
                  <c:v>258.4</c:v>
                </c:pt>
                <c:pt idx="18">
                  <c:v>259.6</c:v>
                </c:pt>
                <c:pt idx="19">
                  <c:v>260.8</c:v>
                </c:pt>
              </c:numCache>
            </c:numRef>
          </c:yVal>
          <c:smooth val="1"/>
        </c:ser>
        <c:ser>
          <c:idx val="2"/>
          <c:order val="2"/>
          <c:tx>
            <c:v>Boiler Temperature @ 4000 ft.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Sheet1!$A$6:$A$26</c:f>
              <c:numCache>
                <c:ptCount val="21"/>
                <c:pt idx="1">
                  <c:v>0.6</c:v>
                </c:pt>
                <c:pt idx="2">
                  <c:v>0.65</c:v>
                </c:pt>
                <c:pt idx="3">
                  <c:v>0.7</c:v>
                </c:pt>
                <c:pt idx="4">
                  <c:v>0.75</c:v>
                </c:pt>
                <c:pt idx="5">
                  <c:v>0.8</c:v>
                </c:pt>
                <c:pt idx="6">
                  <c:v>0.85</c:v>
                </c:pt>
                <c:pt idx="7">
                  <c:v>0.9</c:v>
                </c:pt>
                <c:pt idx="8">
                  <c:v>0.95</c:v>
                </c:pt>
                <c:pt idx="9">
                  <c:v>1</c:v>
                </c:pt>
                <c:pt idx="10">
                  <c:v>1.05</c:v>
                </c:pt>
                <c:pt idx="11">
                  <c:v>1.1</c:v>
                </c:pt>
                <c:pt idx="12">
                  <c:v>1.15</c:v>
                </c:pt>
                <c:pt idx="13">
                  <c:v>1.2</c:v>
                </c:pt>
                <c:pt idx="14">
                  <c:v>1.25</c:v>
                </c:pt>
                <c:pt idx="15">
                  <c:v>1.3</c:v>
                </c:pt>
                <c:pt idx="16">
                  <c:v>1.35</c:v>
                </c:pt>
                <c:pt idx="17">
                  <c:v>1.4</c:v>
                </c:pt>
                <c:pt idx="18">
                  <c:v>1.45</c:v>
                </c:pt>
                <c:pt idx="19">
                  <c:v>1.5</c:v>
                </c:pt>
              </c:numCache>
            </c:numRef>
          </c:xVal>
          <c:yVal>
            <c:numRef>
              <c:f>Sheet1!$H$6:$H$26</c:f>
              <c:numCache>
                <c:ptCount val="21"/>
                <c:pt idx="1">
                  <c:v>231.5</c:v>
                </c:pt>
                <c:pt idx="2">
                  <c:v>233.3</c:v>
                </c:pt>
                <c:pt idx="3">
                  <c:v>235.1</c:v>
                </c:pt>
                <c:pt idx="4">
                  <c:v>236.8</c:v>
                </c:pt>
                <c:pt idx="5">
                  <c:v>238.5</c:v>
                </c:pt>
                <c:pt idx="6">
                  <c:v>240.1</c:v>
                </c:pt>
                <c:pt idx="7">
                  <c:v>241.7</c:v>
                </c:pt>
                <c:pt idx="8">
                  <c:v>243.2</c:v>
                </c:pt>
                <c:pt idx="9">
                  <c:v>244.8</c:v>
                </c:pt>
                <c:pt idx="10">
                  <c:v>246.2</c:v>
                </c:pt>
                <c:pt idx="11">
                  <c:v>247.7</c:v>
                </c:pt>
                <c:pt idx="12">
                  <c:v>249.1</c:v>
                </c:pt>
                <c:pt idx="13">
                  <c:v>250.5</c:v>
                </c:pt>
                <c:pt idx="14">
                  <c:v>251.9</c:v>
                </c:pt>
                <c:pt idx="15">
                  <c:v>253.2</c:v>
                </c:pt>
                <c:pt idx="16">
                  <c:v>254.5</c:v>
                </c:pt>
                <c:pt idx="17">
                  <c:v>255.8</c:v>
                </c:pt>
                <c:pt idx="18">
                  <c:v>257.1</c:v>
                </c:pt>
                <c:pt idx="19">
                  <c:v>258.3</c:v>
                </c:pt>
              </c:numCache>
            </c:numRef>
          </c:yVal>
          <c:smooth val="1"/>
        </c:ser>
        <c:ser>
          <c:idx val="3"/>
          <c:order val="3"/>
          <c:tx>
            <c:v>Boiler Temperature @ 5000 ft.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Sheet1!$A$6:$A$26</c:f>
              <c:numCache>
                <c:ptCount val="21"/>
                <c:pt idx="1">
                  <c:v>0.6</c:v>
                </c:pt>
                <c:pt idx="2">
                  <c:v>0.65</c:v>
                </c:pt>
                <c:pt idx="3">
                  <c:v>0.7</c:v>
                </c:pt>
                <c:pt idx="4">
                  <c:v>0.75</c:v>
                </c:pt>
                <c:pt idx="5">
                  <c:v>0.8</c:v>
                </c:pt>
                <c:pt idx="6">
                  <c:v>0.85</c:v>
                </c:pt>
                <c:pt idx="7">
                  <c:v>0.9</c:v>
                </c:pt>
                <c:pt idx="8">
                  <c:v>0.95</c:v>
                </c:pt>
                <c:pt idx="9">
                  <c:v>1</c:v>
                </c:pt>
                <c:pt idx="10">
                  <c:v>1.05</c:v>
                </c:pt>
                <c:pt idx="11">
                  <c:v>1.1</c:v>
                </c:pt>
                <c:pt idx="12">
                  <c:v>1.15</c:v>
                </c:pt>
                <c:pt idx="13">
                  <c:v>1.2</c:v>
                </c:pt>
                <c:pt idx="14">
                  <c:v>1.25</c:v>
                </c:pt>
                <c:pt idx="15">
                  <c:v>1.3</c:v>
                </c:pt>
                <c:pt idx="16">
                  <c:v>1.35</c:v>
                </c:pt>
                <c:pt idx="17">
                  <c:v>1.4</c:v>
                </c:pt>
                <c:pt idx="18">
                  <c:v>1.45</c:v>
                </c:pt>
                <c:pt idx="19">
                  <c:v>1.5</c:v>
                </c:pt>
              </c:numCache>
            </c:numRef>
          </c:xVal>
          <c:yVal>
            <c:numRef>
              <c:f>Sheet1!$J$6:$J$26</c:f>
              <c:numCache>
                <c:ptCount val="21"/>
                <c:pt idx="1">
                  <c:v>230.4</c:v>
                </c:pt>
                <c:pt idx="2">
                  <c:v>232.2</c:v>
                </c:pt>
                <c:pt idx="3">
                  <c:v>234</c:v>
                </c:pt>
                <c:pt idx="4">
                  <c:v>235.7</c:v>
                </c:pt>
                <c:pt idx="5">
                  <c:v>237.4</c:v>
                </c:pt>
                <c:pt idx="6">
                  <c:v>239</c:v>
                </c:pt>
                <c:pt idx="7">
                  <c:v>240.7</c:v>
                </c:pt>
                <c:pt idx="8">
                  <c:v>242.2</c:v>
                </c:pt>
                <c:pt idx="9">
                  <c:v>243.8</c:v>
                </c:pt>
                <c:pt idx="10">
                  <c:v>245.3</c:v>
                </c:pt>
                <c:pt idx="11">
                  <c:v>246.8</c:v>
                </c:pt>
                <c:pt idx="12">
                  <c:v>248.2</c:v>
                </c:pt>
                <c:pt idx="13">
                  <c:v>249.6</c:v>
                </c:pt>
                <c:pt idx="14">
                  <c:v>251</c:v>
                </c:pt>
                <c:pt idx="15">
                  <c:v>252.4</c:v>
                </c:pt>
                <c:pt idx="16">
                  <c:v>253.7</c:v>
                </c:pt>
                <c:pt idx="17">
                  <c:v>255</c:v>
                </c:pt>
                <c:pt idx="18">
                  <c:v>256.3</c:v>
                </c:pt>
                <c:pt idx="19">
                  <c:v>257.5</c:v>
                </c:pt>
              </c:numCache>
            </c:numRef>
          </c:yVal>
          <c:smooth val="1"/>
        </c:ser>
        <c:ser>
          <c:idx val="7"/>
          <c:order val="4"/>
          <c:tx>
            <c:v>Boiler Temperature @ 6000 ft.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Sheet1!$A$7:$A$25</c:f>
              <c:numCache>
                <c:ptCount val="19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1.05</c:v>
                </c:pt>
                <c:pt idx="10">
                  <c:v>1.1</c:v>
                </c:pt>
                <c:pt idx="11">
                  <c:v>1.15</c:v>
                </c:pt>
                <c:pt idx="12">
                  <c:v>1.2</c:v>
                </c:pt>
                <c:pt idx="13">
                  <c:v>1.25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1.45</c:v>
                </c:pt>
                <c:pt idx="18">
                  <c:v>1.5</c:v>
                </c:pt>
              </c:numCache>
            </c:numRef>
          </c:xVal>
          <c:yVal>
            <c:numRef>
              <c:f>Sheet1!$L$7:$L$25</c:f>
              <c:numCache>
                <c:ptCount val="19"/>
                <c:pt idx="0">
                  <c:v>229.2</c:v>
                </c:pt>
                <c:pt idx="1">
                  <c:v>231.1</c:v>
                </c:pt>
                <c:pt idx="2">
                  <c:v>232.9</c:v>
                </c:pt>
                <c:pt idx="3">
                  <c:v>234.7</c:v>
                </c:pt>
                <c:pt idx="4">
                  <c:v>236.4</c:v>
                </c:pt>
                <c:pt idx="5">
                  <c:v>238.1</c:v>
                </c:pt>
                <c:pt idx="6">
                  <c:v>239.7</c:v>
                </c:pt>
                <c:pt idx="7">
                  <c:v>241.3</c:v>
                </c:pt>
                <c:pt idx="8">
                  <c:v>242.8</c:v>
                </c:pt>
                <c:pt idx="9">
                  <c:v>244.4</c:v>
                </c:pt>
                <c:pt idx="10">
                  <c:v>245.9</c:v>
                </c:pt>
                <c:pt idx="11">
                  <c:v>247.3</c:v>
                </c:pt>
                <c:pt idx="12">
                  <c:v>248.8</c:v>
                </c:pt>
                <c:pt idx="13">
                  <c:v>250.2</c:v>
                </c:pt>
                <c:pt idx="14">
                  <c:v>251.5</c:v>
                </c:pt>
                <c:pt idx="15">
                  <c:v>252.9</c:v>
                </c:pt>
                <c:pt idx="16">
                  <c:v>254.2</c:v>
                </c:pt>
                <c:pt idx="17">
                  <c:v>255.5</c:v>
                </c:pt>
                <c:pt idx="18">
                  <c:v>256.8</c:v>
                </c:pt>
              </c:numCache>
            </c:numRef>
          </c:yVal>
          <c:smooth val="1"/>
        </c:ser>
        <c:ser>
          <c:idx val="4"/>
          <c:order val="5"/>
          <c:tx>
            <c:v>Boiler Temperature @ 8000 ft.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Sheet1!$A$7:$A$25</c:f>
              <c:numCache>
                <c:ptCount val="19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1.05</c:v>
                </c:pt>
                <c:pt idx="10">
                  <c:v>1.1</c:v>
                </c:pt>
                <c:pt idx="11">
                  <c:v>1.15</c:v>
                </c:pt>
                <c:pt idx="12">
                  <c:v>1.2</c:v>
                </c:pt>
                <c:pt idx="13">
                  <c:v>1.25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1.45</c:v>
                </c:pt>
                <c:pt idx="18">
                  <c:v>1.5</c:v>
                </c:pt>
              </c:numCache>
            </c:numRef>
          </c:xVal>
          <c:yVal>
            <c:numRef>
              <c:f>Sheet1!$N$7:$N$25</c:f>
              <c:numCache>
                <c:ptCount val="19"/>
                <c:pt idx="0">
                  <c:v>226.9</c:v>
                </c:pt>
                <c:pt idx="1">
                  <c:v>228.8</c:v>
                </c:pt>
                <c:pt idx="2">
                  <c:v>230.7</c:v>
                </c:pt>
                <c:pt idx="3">
                  <c:v>232.5</c:v>
                </c:pt>
                <c:pt idx="4">
                  <c:v>234.3</c:v>
                </c:pt>
                <c:pt idx="5">
                  <c:v>236</c:v>
                </c:pt>
                <c:pt idx="6">
                  <c:v>237.7</c:v>
                </c:pt>
                <c:pt idx="7">
                  <c:v>239.4</c:v>
                </c:pt>
                <c:pt idx="8">
                  <c:v>241</c:v>
                </c:pt>
                <c:pt idx="9">
                  <c:v>242.5</c:v>
                </c:pt>
                <c:pt idx="10">
                  <c:v>244.1</c:v>
                </c:pt>
                <c:pt idx="11">
                  <c:v>245.6</c:v>
                </c:pt>
                <c:pt idx="12">
                  <c:v>247</c:v>
                </c:pt>
                <c:pt idx="13">
                  <c:v>248.5</c:v>
                </c:pt>
                <c:pt idx="14">
                  <c:v>249.9</c:v>
                </c:pt>
                <c:pt idx="15">
                  <c:v>251.3</c:v>
                </c:pt>
                <c:pt idx="16">
                  <c:v>252.6</c:v>
                </c:pt>
                <c:pt idx="17">
                  <c:v>253.9</c:v>
                </c:pt>
                <c:pt idx="18">
                  <c:v>255.2</c:v>
                </c:pt>
              </c:numCache>
            </c:numRef>
          </c:yVal>
          <c:smooth val="1"/>
        </c:ser>
        <c:ser>
          <c:idx val="5"/>
          <c:order val="6"/>
          <c:tx>
            <c:v>Boiler Temperature @ 9000 ft.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Sheet1!$A$7:$A$25</c:f>
              <c:numCache>
                <c:ptCount val="19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1.05</c:v>
                </c:pt>
                <c:pt idx="10">
                  <c:v>1.1</c:v>
                </c:pt>
                <c:pt idx="11">
                  <c:v>1.15</c:v>
                </c:pt>
                <c:pt idx="12">
                  <c:v>1.2</c:v>
                </c:pt>
                <c:pt idx="13">
                  <c:v>1.25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1.45</c:v>
                </c:pt>
                <c:pt idx="18">
                  <c:v>1.5</c:v>
                </c:pt>
              </c:numCache>
            </c:numRef>
          </c:xVal>
          <c:yVal>
            <c:numRef>
              <c:f>Sheet1!$P$7:$P$25</c:f>
              <c:numCache>
                <c:ptCount val="19"/>
                <c:pt idx="0">
                  <c:v>225.8</c:v>
                </c:pt>
                <c:pt idx="1">
                  <c:v>227.7</c:v>
                </c:pt>
                <c:pt idx="2">
                  <c:v>229.6</c:v>
                </c:pt>
                <c:pt idx="3">
                  <c:v>231.5</c:v>
                </c:pt>
                <c:pt idx="4">
                  <c:v>233.3</c:v>
                </c:pt>
                <c:pt idx="5">
                  <c:v>235.1</c:v>
                </c:pt>
                <c:pt idx="6">
                  <c:v>236.7</c:v>
                </c:pt>
                <c:pt idx="7">
                  <c:v>238.4</c:v>
                </c:pt>
                <c:pt idx="8">
                  <c:v>240</c:v>
                </c:pt>
                <c:pt idx="9">
                  <c:v>241.6</c:v>
                </c:pt>
                <c:pt idx="10">
                  <c:v>243.2</c:v>
                </c:pt>
                <c:pt idx="11">
                  <c:v>244.7</c:v>
                </c:pt>
                <c:pt idx="12">
                  <c:v>246.2</c:v>
                </c:pt>
                <c:pt idx="13">
                  <c:v>247.7</c:v>
                </c:pt>
                <c:pt idx="14">
                  <c:v>249.1</c:v>
                </c:pt>
                <c:pt idx="15">
                  <c:v>250.5</c:v>
                </c:pt>
                <c:pt idx="16">
                  <c:v>251.9</c:v>
                </c:pt>
                <c:pt idx="17">
                  <c:v>253.2</c:v>
                </c:pt>
                <c:pt idx="18">
                  <c:v>254.5</c:v>
                </c:pt>
              </c:numCache>
            </c:numRef>
          </c:yVal>
          <c:smooth val="1"/>
        </c:ser>
        <c:ser>
          <c:idx val="6"/>
          <c:order val="7"/>
          <c:tx>
            <c:v>Boiler Temperature @ 10000 ft.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Sheet1!$A$7:$A$25</c:f>
              <c:numCache>
                <c:ptCount val="19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1.05</c:v>
                </c:pt>
                <c:pt idx="10">
                  <c:v>1.1</c:v>
                </c:pt>
                <c:pt idx="11">
                  <c:v>1.15</c:v>
                </c:pt>
                <c:pt idx="12">
                  <c:v>1.2</c:v>
                </c:pt>
                <c:pt idx="13">
                  <c:v>1.25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1.45</c:v>
                </c:pt>
                <c:pt idx="18">
                  <c:v>1.5</c:v>
                </c:pt>
              </c:numCache>
            </c:numRef>
          </c:xVal>
          <c:yVal>
            <c:numRef>
              <c:f>Sheet1!$R$7:$R$25</c:f>
              <c:numCache>
                <c:ptCount val="19"/>
                <c:pt idx="0">
                  <c:v>224.7</c:v>
                </c:pt>
                <c:pt idx="1">
                  <c:v>226.7</c:v>
                </c:pt>
                <c:pt idx="2">
                  <c:v>228.6</c:v>
                </c:pt>
                <c:pt idx="3">
                  <c:v>230.5</c:v>
                </c:pt>
                <c:pt idx="4">
                  <c:v>232.3</c:v>
                </c:pt>
                <c:pt idx="5">
                  <c:v>234.1</c:v>
                </c:pt>
                <c:pt idx="6">
                  <c:v>235.8</c:v>
                </c:pt>
                <c:pt idx="7">
                  <c:v>237.5</c:v>
                </c:pt>
                <c:pt idx="8">
                  <c:v>239.2</c:v>
                </c:pt>
                <c:pt idx="9">
                  <c:v>240.8</c:v>
                </c:pt>
                <c:pt idx="10">
                  <c:v>242.4</c:v>
                </c:pt>
                <c:pt idx="11">
                  <c:v>243.9</c:v>
                </c:pt>
                <c:pt idx="12">
                  <c:v>245.4</c:v>
                </c:pt>
                <c:pt idx="13">
                  <c:v>246.9</c:v>
                </c:pt>
                <c:pt idx="14">
                  <c:v>248.3</c:v>
                </c:pt>
                <c:pt idx="15">
                  <c:v>249.7</c:v>
                </c:pt>
                <c:pt idx="16">
                  <c:v>251.1</c:v>
                </c:pt>
                <c:pt idx="17">
                  <c:v>252.4</c:v>
                </c:pt>
                <c:pt idx="18">
                  <c:v>253.8</c:v>
                </c:pt>
              </c:numCache>
            </c:numRef>
          </c:yVal>
          <c:smooth val="1"/>
        </c:ser>
        <c:axId val="26408168"/>
        <c:axId val="28870569"/>
      </c:scatterChart>
      <c:valAx>
        <c:axId val="26408168"/>
        <c:scaling>
          <c:orientation val="minMax"/>
          <c:max val="1.55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Mean Effective Gage Pressure 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870569"/>
        <c:crossesAt val="220"/>
        <c:crossBetween val="midCat"/>
        <c:dispUnits/>
        <c:majorUnit val="0.1"/>
        <c:minorUnit val="0.05"/>
      </c:valAx>
      <c:valAx>
        <c:axId val="28870569"/>
        <c:scaling>
          <c:orientation val="minMax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Temperature  (Boiler) Degrees F</a:t>
                </a:r>
              </a:p>
            </c:rich>
          </c:tx>
          <c:layout>
            <c:manualLayout>
              <c:xMode val="factor"/>
              <c:yMode val="factor"/>
              <c:x val="0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26408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9"/>
          <c:y val="0.55225"/>
          <c:w val="0.2785"/>
          <c:h val="0.31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Temperature - Altitude Relationship
Espresso Machine Boiler at Various Pressures</a:t>
            </a:r>
          </a:p>
        </c:rich>
      </c:tx>
      <c:layout>
        <c:manualLayout>
          <c:xMode val="factor"/>
          <c:yMode val="factor"/>
          <c:x val="0.0245"/>
          <c:y val="0.08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1675"/>
          <c:w val="0.97225"/>
          <c:h val="0.939"/>
        </c:manualLayout>
      </c:layout>
      <c:scatterChart>
        <c:scatterStyle val="smoothMarker"/>
        <c:varyColors val="0"/>
        <c:ser>
          <c:idx val="0"/>
          <c:order val="0"/>
          <c:tx>
            <c:v>Boiler Temperature @ 1.00 Bar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Sheet1!$A$31:$A$38</c:f>
              <c:numCache>
                <c:ptCount val="8"/>
                <c:pt idx="0">
                  <c:v>0</c:v>
                </c:pt>
                <c:pt idx="1">
                  <c:v>1000</c:v>
                </c:pt>
                <c:pt idx="2">
                  <c:v>4000</c:v>
                </c:pt>
                <c:pt idx="3">
                  <c:v>5000</c:v>
                </c:pt>
                <c:pt idx="4">
                  <c:v>6000</c:v>
                </c:pt>
                <c:pt idx="5">
                  <c:v>8000</c:v>
                </c:pt>
                <c:pt idx="6">
                  <c:v>9000</c:v>
                </c:pt>
                <c:pt idx="7">
                  <c:v>10000</c:v>
                </c:pt>
              </c:numCache>
            </c:numRef>
          </c:xVal>
          <c:yVal>
            <c:numRef>
              <c:f>Sheet1!$B$31:$B$38</c:f>
              <c:numCache>
                <c:ptCount val="8"/>
                <c:pt idx="0">
                  <c:v>248.8</c:v>
                </c:pt>
                <c:pt idx="1">
                  <c:v>247.8</c:v>
                </c:pt>
                <c:pt idx="2">
                  <c:v>244.8</c:v>
                </c:pt>
                <c:pt idx="3">
                  <c:v>243.8</c:v>
                </c:pt>
                <c:pt idx="4">
                  <c:v>242.8</c:v>
                </c:pt>
                <c:pt idx="5">
                  <c:v>241</c:v>
                </c:pt>
                <c:pt idx="6">
                  <c:v>240</c:v>
                </c:pt>
                <c:pt idx="7">
                  <c:v>239.2</c:v>
                </c:pt>
              </c:numCache>
            </c:numRef>
          </c:yVal>
          <c:smooth val="1"/>
        </c:ser>
        <c:ser>
          <c:idx val="1"/>
          <c:order val="1"/>
          <c:tx>
            <c:v>Boiler Temperature @ 1.10 Bar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Sheet1!$A$31:$A$38</c:f>
              <c:numCache>
                <c:ptCount val="8"/>
                <c:pt idx="0">
                  <c:v>0</c:v>
                </c:pt>
                <c:pt idx="1">
                  <c:v>1000</c:v>
                </c:pt>
                <c:pt idx="2">
                  <c:v>4000</c:v>
                </c:pt>
                <c:pt idx="3">
                  <c:v>5000</c:v>
                </c:pt>
                <c:pt idx="4">
                  <c:v>6000</c:v>
                </c:pt>
                <c:pt idx="5">
                  <c:v>8000</c:v>
                </c:pt>
                <c:pt idx="6">
                  <c:v>9000</c:v>
                </c:pt>
                <c:pt idx="7">
                  <c:v>10000</c:v>
                </c:pt>
              </c:numCache>
            </c:numRef>
          </c:xVal>
          <c:yVal>
            <c:numRef>
              <c:f>Sheet1!$C$31:$C$38</c:f>
              <c:numCache>
                <c:ptCount val="8"/>
                <c:pt idx="0">
                  <c:v>251.6</c:v>
                </c:pt>
                <c:pt idx="1">
                  <c:v>250.6</c:v>
                </c:pt>
                <c:pt idx="2">
                  <c:v>247.7</c:v>
                </c:pt>
                <c:pt idx="3">
                  <c:v>246.8</c:v>
                </c:pt>
                <c:pt idx="4">
                  <c:v>245.9</c:v>
                </c:pt>
                <c:pt idx="5">
                  <c:v>244.1</c:v>
                </c:pt>
                <c:pt idx="6">
                  <c:v>243.2</c:v>
                </c:pt>
                <c:pt idx="7">
                  <c:v>242.4</c:v>
                </c:pt>
              </c:numCache>
            </c:numRef>
          </c:yVal>
          <c:smooth val="1"/>
        </c:ser>
        <c:ser>
          <c:idx val="2"/>
          <c:order val="2"/>
          <c:tx>
            <c:v>Boiler Temperature @ 1.20 Bar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Sheet1!$A$31:$A$38</c:f>
              <c:numCache>
                <c:ptCount val="8"/>
                <c:pt idx="0">
                  <c:v>0</c:v>
                </c:pt>
                <c:pt idx="1">
                  <c:v>1000</c:v>
                </c:pt>
                <c:pt idx="2">
                  <c:v>4000</c:v>
                </c:pt>
                <c:pt idx="3">
                  <c:v>5000</c:v>
                </c:pt>
                <c:pt idx="4">
                  <c:v>6000</c:v>
                </c:pt>
                <c:pt idx="5">
                  <c:v>8000</c:v>
                </c:pt>
                <c:pt idx="6">
                  <c:v>9000</c:v>
                </c:pt>
                <c:pt idx="7">
                  <c:v>10000</c:v>
                </c:pt>
              </c:numCache>
            </c:numRef>
          </c:xVal>
          <c:yVal>
            <c:numRef>
              <c:f>Sheet1!$D$31:$D$38</c:f>
              <c:numCache>
                <c:ptCount val="8"/>
                <c:pt idx="0">
                  <c:v>254.2</c:v>
                </c:pt>
                <c:pt idx="1">
                  <c:v>253.3</c:v>
                </c:pt>
                <c:pt idx="2">
                  <c:v>250.5</c:v>
                </c:pt>
                <c:pt idx="3">
                  <c:v>249.6</c:v>
                </c:pt>
                <c:pt idx="4">
                  <c:v>248.8</c:v>
                </c:pt>
                <c:pt idx="5">
                  <c:v>247</c:v>
                </c:pt>
                <c:pt idx="6">
                  <c:v>246.2</c:v>
                </c:pt>
                <c:pt idx="7">
                  <c:v>245.4</c:v>
                </c:pt>
              </c:numCache>
            </c:numRef>
          </c:yVal>
          <c:smooth val="1"/>
        </c:ser>
        <c:ser>
          <c:idx val="3"/>
          <c:order val="3"/>
          <c:tx>
            <c:v>Boiler Temperature @ 1.30 Bar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Sheet1!$A$31:$A$38</c:f>
              <c:numCache>
                <c:ptCount val="8"/>
                <c:pt idx="0">
                  <c:v>0</c:v>
                </c:pt>
                <c:pt idx="1">
                  <c:v>1000</c:v>
                </c:pt>
                <c:pt idx="2">
                  <c:v>4000</c:v>
                </c:pt>
                <c:pt idx="3">
                  <c:v>5000</c:v>
                </c:pt>
                <c:pt idx="4">
                  <c:v>6000</c:v>
                </c:pt>
                <c:pt idx="5">
                  <c:v>8000</c:v>
                </c:pt>
                <c:pt idx="6">
                  <c:v>9000</c:v>
                </c:pt>
                <c:pt idx="7">
                  <c:v>10000</c:v>
                </c:pt>
              </c:numCache>
            </c:numRef>
          </c:xVal>
          <c:yVal>
            <c:numRef>
              <c:f>Sheet1!$E$31:$E$38</c:f>
              <c:numCache>
                <c:ptCount val="8"/>
                <c:pt idx="0">
                  <c:v>256.8</c:v>
                </c:pt>
                <c:pt idx="1">
                  <c:v>255.9</c:v>
                </c:pt>
                <c:pt idx="2">
                  <c:v>253.2</c:v>
                </c:pt>
                <c:pt idx="3">
                  <c:v>252.4</c:v>
                </c:pt>
                <c:pt idx="4">
                  <c:v>251.5</c:v>
                </c:pt>
                <c:pt idx="5">
                  <c:v>249.9</c:v>
                </c:pt>
                <c:pt idx="6">
                  <c:v>249.1</c:v>
                </c:pt>
                <c:pt idx="7">
                  <c:v>248.3</c:v>
                </c:pt>
              </c:numCache>
            </c:numRef>
          </c:yVal>
          <c:smooth val="1"/>
        </c:ser>
        <c:axId val="35009698"/>
        <c:axId val="49395731"/>
      </c:scatterChart>
      <c:valAx>
        <c:axId val="35009698"/>
        <c:scaling>
          <c:orientation val="minMax"/>
          <c:max val="1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395731"/>
        <c:crossesAt val="230"/>
        <c:crossBetween val="midCat"/>
        <c:dispUnits/>
        <c:majorUnit val="1000"/>
        <c:minorUnit val="100"/>
      </c:valAx>
      <c:valAx>
        <c:axId val="49395731"/>
        <c:scaling>
          <c:orientation val="minMax"/>
          <c:max val="27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Temperature  (Boiler) Degrees F</a:t>
                </a:r>
              </a:p>
            </c:rich>
          </c:tx>
          <c:layout>
            <c:manualLayout>
              <c:xMode val="factor"/>
              <c:yMode val="factor"/>
              <c:x val="0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35009698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5"/>
          <c:y val="0.69775"/>
          <c:w val="0.2785"/>
          <c:h val="0.16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</cdr:x>
      <cdr:y>0.52575</cdr:y>
    </cdr:from>
    <cdr:to>
      <cdr:x>0.7385</cdr:x>
      <cdr:y>0.67225</cdr:y>
    </cdr:to>
    <cdr:sp>
      <cdr:nvSpPr>
        <cdr:cNvPr id="1" name="TextBox 1"/>
        <cdr:cNvSpPr txBox="1">
          <a:spLocks noChangeArrowheads="1"/>
        </cdr:cNvSpPr>
      </cdr:nvSpPr>
      <cdr:spPr>
        <a:xfrm>
          <a:off x="8467725" y="4352925"/>
          <a:ext cx="3314700" cy="1209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963900" cy="8286750"/>
    <xdr:graphicFrame>
      <xdr:nvGraphicFramePr>
        <xdr:cNvPr id="1" name="Shape 1025"/>
        <xdr:cNvGraphicFramePr/>
      </xdr:nvGraphicFramePr>
      <xdr:xfrm>
        <a:off x="0" y="0"/>
        <a:ext cx="159639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0.5285</cdr:x>
      <cdr:y>0.52575</cdr:y>
    </cdr:from>
    <cdr:to>
      <cdr:x>0.73475</cdr:x>
      <cdr:y>0.67225</cdr:y>
    </cdr:to>
    <cdr:sp>
      <cdr:nvSpPr>
        <cdr:cNvPr id="1" name="TextBox 1"/>
        <cdr:cNvSpPr txBox="1">
          <a:spLocks noChangeArrowheads="1"/>
        </cdr:cNvSpPr>
      </cdr:nvSpPr>
      <cdr:spPr>
        <a:xfrm>
          <a:off x="8429625" y="4352925"/>
          <a:ext cx="3295650" cy="1209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963900" cy="8286750"/>
    <xdr:graphicFrame>
      <xdr:nvGraphicFramePr>
        <xdr:cNvPr id="1" name="Shape 1025"/>
        <xdr:cNvGraphicFramePr/>
      </xdr:nvGraphicFramePr>
      <xdr:xfrm>
        <a:off x="0" y="0"/>
        <a:ext cx="159639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R62"/>
  <sheetViews>
    <sheetView workbookViewId="0" topLeftCell="J1">
      <selection activeCell="B44" sqref="B44"/>
    </sheetView>
  </sheetViews>
  <sheetFormatPr defaultColWidth="9.140625" defaultRowHeight="12.75"/>
  <cols>
    <col min="1" max="3" width="24.7109375" style="1" customWidth="1"/>
    <col min="4" max="4" width="24.7109375" style="3" customWidth="1"/>
    <col min="5" max="5" width="24.7109375" style="1" customWidth="1"/>
    <col min="6" max="6" width="24.7109375" style="3" customWidth="1"/>
    <col min="7" max="7" width="24.7109375" style="0" customWidth="1"/>
    <col min="8" max="8" width="24.7109375" style="3" customWidth="1"/>
    <col min="9" max="9" width="24.7109375" style="0" customWidth="1"/>
    <col min="10" max="10" width="24.7109375" style="3" customWidth="1"/>
    <col min="11" max="11" width="24.7109375" style="1" customWidth="1"/>
    <col min="12" max="12" width="24.7109375" style="3" customWidth="1"/>
    <col min="13" max="13" width="24.7109375" style="0" customWidth="1"/>
    <col min="14" max="14" width="24.7109375" style="3" customWidth="1"/>
    <col min="15" max="15" width="24.7109375" style="0" customWidth="1"/>
    <col min="16" max="16" width="24.7109375" style="3" customWidth="1"/>
    <col min="17" max="17" width="24.7109375" style="0" customWidth="1"/>
    <col min="18" max="18" width="24.7109375" style="3" customWidth="1"/>
    <col min="19" max="16384" width="24.7109375" style="2" customWidth="1"/>
  </cols>
  <sheetData>
    <row r="4" spans="1:18" ht="12.75">
      <c r="A4" s="1" t="s">
        <v>2</v>
      </c>
      <c r="B4" s="1" t="s">
        <v>1</v>
      </c>
      <c r="C4" s="1" t="s">
        <v>0</v>
      </c>
      <c r="D4" s="3" t="s">
        <v>3</v>
      </c>
      <c r="E4" s="1" t="s">
        <v>0</v>
      </c>
      <c r="F4" s="3" t="s">
        <v>3</v>
      </c>
      <c r="G4" s="1" t="s">
        <v>0</v>
      </c>
      <c r="H4" s="3" t="s">
        <v>3</v>
      </c>
      <c r="I4" s="1" t="s">
        <v>0</v>
      </c>
      <c r="J4" s="3" t="s">
        <v>3</v>
      </c>
      <c r="K4" s="1" t="s">
        <v>0</v>
      </c>
      <c r="L4" s="3" t="s">
        <v>3</v>
      </c>
      <c r="M4" s="1" t="s">
        <v>0</v>
      </c>
      <c r="N4" s="3" t="s">
        <v>3</v>
      </c>
      <c r="O4" s="1" t="s">
        <v>0</v>
      </c>
      <c r="P4" s="3" t="s">
        <v>3</v>
      </c>
      <c r="Q4" s="1" t="s">
        <v>0</v>
      </c>
      <c r="R4" s="3" t="s">
        <v>3</v>
      </c>
    </row>
    <row r="5" spans="3:18" ht="12.75">
      <c r="C5" s="1" t="s">
        <v>4</v>
      </c>
      <c r="D5" s="3" t="s">
        <v>4</v>
      </c>
      <c r="E5" s="1" t="s">
        <v>5</v>
      </c>
      <c r="F5" s="3" t="s">
        <v>5</v>
      </c>
      <c r="G5" s="1" t="s">
        <v>6</v>
      </c>
      <c r="H5" s="3" t="s">
        <v>6</v>
      </c>
      <c r="I5" s="1" t="s">
        <v>7</v>
      </c>
      <c r="J5" s="3" t="s">
        <v>7</v>
      </c>
      <c r="K5" s="1" t="s">
        <v>19</v>
      </c>
      <c r="L5" s="3" t="s">
        <v>19</v>
      </c>
      <c r="M5" s="1" t="s">
        <v>9</v>
      </c>
      <c r="N5" s="3" t="s">
        <v>9</v>
      </c>
      <c r="O5" s="1" t="s">
        <v>8</v>
      </c>
      <c r="P5" s="3" t="s">
        <v>8</v>
      </c>
      <c r="Q5" s="1" t="s">
        <v>10</v>
      </c>
      <c r="R5" s="3" t="s">
        <v>10</v>
      </c>
    </row>
    <row r="6" ht="12.75"/>
    <row r="7" spans="1:18" ht="12.75">
      <c r="A7" s="1">
        <v>0.6</v>
      </c>
      <c r="B7" s="1">
        <f aca="true" t="shared" si="0" ref="B7:B25">14.50377*(A7)</f>
        <v>8.702262</v>
      </c>
      <c r="C7" s="1">
        <f aca="true" t="shared" si="1" ref="C7:C25">B7+14.696</f>
        <v>23.398262</v>
      </c>
      <c r="D7" s="3">
        <v>236.4</v>
      </c>
      <c r="E7" s="1">
        <f>B7+14.175</f>
        <v>22.877262</v>
      </c>
      <c r="F7" s="3">
        <v>235.2</v>
      </c>
      <c r="G7" s="1">
        <f aca="true" t="shared" si="2" ref="G7:G25">B7+12.692</f>
        <v>21.394261999999998</v>
      </c>
      <c r="H7" s="3">
        <v>231.5</v>
      </c>
      <c r="I7" s="1">
        <f aca="true" t="shared" si="3" ref="I7:I25">B7+12.225</f>
        <v>20.927262</v>
      </c>
      <c r="J7" s="3">
        <v>230.4</v>
      </c>
      <c r="K7" s="1">
        <f>B7+11.78</f>
        <v>20.482262</v>
      </c>
      <c r="L7" s="3">
        <v>229.2</v>
      </c>
      <c r="M7" s="1">
        <f aca="true" t="shared" si="4" ref="M7:M25">B7+10.914</f>
        <v>19.616262</v>
      </c>
      <c r="N7" s="3">
        <v>226.9</v>
      </c>
      <c r="O7" s="1">
        <f aca="true" t="shared" si="5" ref="O7:O25">B7+10.501</f>
        <v>19.203262</v>
      </c>
      <c r="P7" s="3">
        <v>225.8</v>
      </c>
      <c r="Q7" s="1">
        <f>B7+10.104</f>
        <v>18.806261999999997</v>
      </c>
      <c r="R7" s="3">
        <v>224.7</v>
      </c>
    </row>
    <row r="8" spans="1:18" ht="12.75">
      <c r="A8" s="1">
        <v>0.65</v>
      </c>
      <c r="B8" s="1">
        <f t="shared" si="0"/>
        <v>9.427450499999999</v>
      </c>
      <c r="C8" s="1">
        <f t="shared" si="1"/>
        <v>24.123450499999997</v>
      </c>
      <c r="D8" s="3">
        <v>238.1</v>
      </c>
      <c r="E8" s="1">
        <f>B8+14.175</f>
        <v>23.6024505</v>
      </c>
      <c r="F8" s="3">
        <v>236.9</v>
      </c>
      <c r="G8" s="1">
        <f t="shared" si="2"/>
        <v>22.1194505</v>
      </c>
      <c r="H8" s="3">
        <v>233.3</v>
      </c>
      <c r="I8" s="1">
        <f t="shared" si="3"/>
        <v>21.6524505</v>
      </c>
      <c r="J8" s="3">
        <v>232.2</v>
      </c>
      <c r="K8" s="1">
        <f aca="true" t="shared" si="6" ref="K8:K25">B8+11.78</f>
        <v>21.2074505</v>
      </c>
      <c r="L8" s="3">
        <v>231.1</v>
      </c>
      <c r="M8" s="1">
        <f t="shared" si="4"/>
        <v>20.3414505</v>
      </c>
      <c r="N8" s="3">
        <v>228.8</v>
      </c>
      <c r="O8" s="1">
        <f t="shared" si="5"/>
        <v>19.928450499999997</v>
      </c>
      <c r="P8" s="3">
        <v>227.7</v>
      </c>
      <c r="Q8" s="1">
        <f>B8+10.104</f>
        <v>19.5314505</v>
      </c>
      <c r="R8" s="3">
        <v>226.7</v>
      </c>
    </row>
    <row r="9" spans="1:18" s="1" customFormat="1" ht="12.75">
      <c r="A9" s="1">
        <v>0.7</v>
      </c>
      <c r="B9" s="1">
        <f t="shared" si="0"/>
        <v>10.152638999999999</v>
      </c>
      <c r="C9" s="1">
        <f t="shared" si="1"/>
        <v>24.848639</v>
      </c>
      <c r="D9" s="3">
        <v>239.7</v>
      </c>
      <c r="E9" s="1">
        <f>B9+14.175</f>
        <v>24.327638999999998</v>
      </c>
      <c r="F9" s="3">
        <v>238.5</v>
      </c>
      <c r="G9" s="1">
        <f t="shared" si="2"/>
        <v>22.844639</v>
      </c>
      <c r="H9" s="3">
        <v>235.1</v>
      </c>
      <c r="I9" s="1">
        <f t="shared" si="3"/>
        <v>22.377639</v>
      </c>
      <c r="J9" s="3">
        <v>234</v>
      </c>
      <c r="K9" s="1">
        <f t="shared" si="6"/>
        <v>21.932638999999998</v>
      </c>
      <c r="L9" s="3">
        <v>232.9</v>
      </c>
      <c r="M9" s="1">
        <f t="shared" si="4"/>
        <v>21.066639</v>
      </c>
      <c r="N9" s="3">
        <v>230.7</v>
      </c>
      <c r="O9" s="1">
        <f t="shared" si="5"/>
        <v>20.653639</v>
      </c>
      <c r="P9" s="3">
        <v>229.6</v>
      </c>
      <c r="Q9" s="1">
        <f>B9+10.104</f>
        <v>20.256639</v>
      </c>
      <c r="R9" s="3">
        <v>228.6</v>
      </c>
    </row>
    <row r="10" spans="1:18" s="1" customFormat="1" ht="12.75">
      <c r="A10" s="1">
        <v>0.75</v>
      </c>
      <c r="B10" s="1">
        <f t="shared" si="0"/>
        <v>10.877827499999999</v>
      </c>
      <c r="C10" s="1">
        <f t="shared" si="1"/>
        <v>25.5738275</v>
      </c>
      <c r="D10" s="3">
        <v>241.3</v>
      </c>
      <c r="E10" s="1">
        <f aca="true" t="shared" si="7" ref="E10:E25">B10+14.175</f>
        <v>25.0528275</v>
      </c>
      <c r="F10" s="3">
        <v>240.1</v>
      </c>
      <c r="G10" s="1">
        <f t="shared" si="2"/>
        <v>23.5698275</v>
      </c>
      <c r="H10" s="3">
        <v>236.8</v>
      </c>
      <c r="I10" s="1">
        <f t="shared" si="3"/>
        <v>23.102827499999997</v>
      </c>
      <c r="J10" s="3">
        <v>235.7</v>
      </c>
      <c r="K10" s="1">
        <f t="shared" si="6"/>
        <v>22.657827499999996</v>
      </c>
      <c r="L10" s="3">
        <v>234.7</v>
      </c>
      <c r="M10" s="1">
        <f t="shared" si="4"/>
        <v>21.791827499999997</v>
      </c>
      <c r="N10" s="3">
        <v>232.5</v>
      </c>
      <c r="O10" s="1">
        <f t="shared" si="5"/>
        <v>21.3788275</v>
      </c>
      <c r="P10" s="3">
        <v>231.5</v>
      </c>
      <c r="Q10" s="1">
        <f aca="true" t="shared" si="8" ref="Q10:Q25">B10+10.104</f>
        <v>20.981827499999998</v>
      </c>
      <c r="R10" s="3">
        <v>230.5</v>
      </c>
    </row>
    <row r="11" spans="1:18" s="1" customFormat="1" ht="12.75">
      <c r="A11" s="1">
        <v>0.8</v>
      </c>
      <c r="B11" s="1">
        <f t="shared" si="0"/>
        <v>11.603016</v>
      </c>
      <c r="C11" s="1">
        <f t="shared" si="1"/>
        <v>26.299016</v>
      </c>
      <c r="D11" s="3">
        <v>242.9</v>
      </c>
      <c r="E11" s="1">
        <f t="shared" si="7"/>
        <v>25.778016</v>
      </c>
      <c r="F11" s="3">
        <v>241.7</v>
      </c>
      <c r="G11" s="1">
        <f t="shared" si="2"/>
        <v>24.295016</v>
      </c>
      <c r="H11" s="3">
        <v>238.5</v>
      </c>
      <c r="I11" s="1">
        <f t="shared" si="3"/>
        <v>23.828015999999998</v>
      </c>
      <c r="J11" s="3">
        <v>237.4</v>
      </c>
      <c r="K11" s="1">
        <f t="shared" si="6"/>
        <v>23.383015999999998</v>
      </c>
      <c r="L11" s="3">
        <v>236.4</v>
      </c>
      <c r="M11" s="1">
        <f t="shared" si="4"/>
        <v>22.517015999999998</v>
      </c>
      <c r="N11" s="3">
        <v>234.3</v>
      </c>
      <c r="O11" s="1">
        <f t="shared" si="5"/>
        <v>22.104016</v>
      </c>
      <c r="P11" s="3">
        <v>233.3</v>
      </c>
      <c r="Q11" s="1">
        <f t="shared" si="8"/>
        <v>21.707016</v>
      </c>
      <c r="R11" s="3">
        <v>232.3</v>
      </c>
    </row>
    <row r="12" spans="1:18" s="1" customFormat="1" ht="12.75">
      <c r="A12" s="1">
        <v>0.85</v>
      </c>
      <c r="B12" s="1">
        <f t="shared" si="0"/>
        <v>12.3282045</v>
      </c>
      <c r="C12" s="1">
        <f t="shared" si="1"/>
        <v>27.0242045</v>
      </c>
      <c r="D12" s="3">
        <v>244.4</v>
      </c>
      <c r="E12" s="1">
        <f t="shared" si="7"/>
        <v>26.503204500000002</v>
      </c>
      <c r="F12" s="3">
        <v>243.3</v>
      </c>
      <c r="G12" s="1">
        <f t="shared" si="2"/>
        <v>25.0202045</v>
      </c>
      <c r="H12" s="3">
        <v>240.1</v>
      </c>
      <c r="I12" s="1">
        <f t="shared" si="3"/>
        <v>24.5532045</v>
      </c>
      <c r="J12" s="3">
        <v>239</v>
      </c>
      <c r="K12" s="1">
        <f t="shared" si="6"/>
        <v>24.1082045</v>
      </c>
      <c r="L12" s="3">
        <v>238.1</v>
      </c>
      <c r="M12" s="1">
        <f t="shared" si="4"/>
        <v>23.2422045</v>
      </c>
      <c r="N12" s="3">
        <v>236</v>
      </c>
      <c r="O12" s="1">
        <f t="shared" si="5"/>
        <v>22.8292045</v>
      </c>
      <c r="P12" s="3">
        <v>235.1</v>
      </c>
      <c r="Q12" s="1">
        <f t="shared" si="8"/>
        <v>22.432204499999997</v>
      </c>
      <c r="R12" s="3">
        <v>234.1</v>
      </c>
    </row>
    <row r="13" spans="1:18" s="1" customFormat="1" ht="12.75">
      <c r="A13" s="1">
        <v>0.9</v>
      </c>
      <c r="B13" s="1">
        <f t="shared" si="0"/>
        <v>13.053393</v>
      </c>
      <c r="C13" s="1">
        <f t="shared" si="1"/>
        <v>27.749392999999998</v>
      </c>
      <c r="D13" s="3">
        <v>245.9</v>
      </c>
      <c r="E13" s="1">
        <f t="shared" si="7"/>
        <v>27.228393</v>
      </c>
      <c r="F13" s="3">
        <v>244.8</v>
      </c>
      <c r="G13" s="1">
        <f t="shared" si="2"/>
        <v>25.745393</v>
      </c>
      <c r="H13" s="3">
        <v>241.7</v>
      </c>
      <c r="I13" s="1">
        <f t="shared" si="3"/>
        <v>25.278393</v>
      </c>
      <c r="J13" s="3">
        <v>240.7</v>
      </c>
      <c r="K13" s="1">
        <f t="shared" si="6"/>
        <v>24.833393</v>
      </c>
      <c r="L13" s="3">
        <v>239.7</v>
      </c>
      <c r="M13" s="1">
        <f t="shared" si="4"/>
        <v>23.967393</v>
      </c>
      <c r="N13" s="3">
        <v>237.7</v>
      </c>
      <c r="O13" s="1">
        <f t="shared" si="5"/>
        <v>23.554392999999997</v>
      </c>
      <c r="P13" s="3">
        <v>236.7</v>
      </c>
      <c r="Q13" s="1">
        <f t="shared" si="8"/>
        <v>23.157393</v>
      </c>
      <c r="R13" s="3">
        <v>235.8</v>
      </c>
    </row>
    <row r="14" spans="1:18" s="1" customFormat="1" ht="12.75">
      <c r="A14" s="1">
        <v>0.95</v>
      </c>
      <c r="B14" s="1">
        <f t="shared" si="0"/>
        <v>13.7785815</v>
      </c>
      <c r="C14" s="1">
        <f t="shared" si="1"/>
        <v>28.4745815</v>
      </c>
      <c r="D14" s="3">
        <v>247.3</v>
      </c>
      <c r="E14" s="1">
        <f t="shared" si="7"/>
        <v>27.9535815</v>
      </c>
      <c r="F14" s="3">
        <v>246.3</v>
      </c>
      <c r="G14" s="1">
        <f t="shared" si="2"/>
        <v>26.4705815</v>
      </c>
      <c r="H14" s="3">
        <v>243.2</v>
      </c>
      <c r="I14" s="1">
        <f t="shared" si="3"/>
        <v>26.0035815</v>
      </c>
      <c r="J14" s="3">
        <v>242.2</v>
      </c>
      <c r="K14" s="1">
        <f t="shared" si="6"/>
        <v>25.5585815</v>
      </c>
      <c r="L14" s="3">
        <v>241.3</v>
      </c>
      <c r="M14" s="1">
        <f t="shared" si="4"/>
        <v>24.6925815</v>
      </c>
      <c r="N14" s="3">
        <v>239.4</v>
      </c>
      <c r="O14" s="1">
        <f t="shared" si="5"/>
        <v>24.2795815</v>
      </c>
      <c r="P14" s="3">
        <v>238.4</v>
      </c>
      <c r="Q14" s="1">
        <f t="shared" si="8"/>
        <v>23.8825815</v>
      </c>
      <c r="R14" s="3">
        <v>237.5</v>
      </c>
    </row>
    <row r="15" spans="1:18" s="1" customFormat="1" ht="12.75">
      <c r="A15" s="1">
        <v>1</v>
      </c>
      <c r="B15" s="1">
        <f t="shared" si="0"/>
        <v>14.50377</v>
      </c>
      <c r="C15" s="1">
        <f t="shared" si="1"/>
        <v>29.19977</v>
      </c>
      <c r="D15" s="3">
        <v>248.8</v>
      </c>
      <c r="E15" s="1">
        <f t="shared" si="7"/>
        <v>28.67877</v>
      </c>
      <c r="F15" s="3">
        <v>247.8</v>
      </c>
      <c r="G15" s="1">
        <f t="shared" si="2"/>
        <v>27.19577</v>
      </c>
      <c r="H15" s="3">
        <v>244.8</v>
      </c>
      <c r="I15" s="1">
        <f t="shared" si="3"/>
        <v>26.728769999999997</v>
      </c>
      <c r="J15" s="3">
        <v>243.8</v>
      </c>
      <c r="K15" s="1">
        <f t="shared" si="6"/>
        <v>26.283769999999997</v>
      </c>
      <c r="L15" s="3">
        <v>242.8</v>
      </c>
      <c r="M15" s="1">
        <f t="shared" si="4"/>
        <v>25.417769999999997</v>
      </c>
      <c r="N15" s="3">
        <v>241</v>
      </c>
      <c r="O15" s="1">
        <f t="shared" si="5"/>
        <v>25.00477</v>
      </c>
      <c r="P15" s="3">
        <v>240</v>
      </c>
      <c r="Q15" s="1">
        <f t="shared" si="8"/>
        <v>24.60777</v>
      </c>
      <c r="R15" s="3">
        <v>239.2</v>
      </c>
    </row>
    <row r="16" spans="1:18" s="1" customFormat="1" ht="12.75">
      <c r="A16" s="1">
        <v>1.05</v>
      </c>
      <c r="B16" s="1">
        <f t="shared" si="0"/>
        <v>15.2289585</v>
      </c>
      <c r="C16" s="1">
        <f t="shared" si="1"/>
        <v>29.9249585</v>
      </c>
      <c r="D16" s="3">
        <v>250.2</v>
      </c>
      <c r="E16" s="1">
        <f t="shared" si="7"/>
        <v>29.4039585</v>
      </c>
      <c r="F16" s="3">
        <v>249.2</v>
      </c>
      <c r="G16" s="1">
        <f t="shared" si="2"/>
        <v>27.920958499999998</v>
      </c>
      <c r="H16" s="3">
        <v>246.2</v>
      </c>
      <c r="I16" s="1">
        <f t="shared" si="3"/>
        <v>27.4539585</v>
      </c>
      <c r="J16" s="3">
        <v>245.3</v>
      </c>
      <c r="K16" s="1">
        <f t="shared" si="6"/>
        <v>27.0089585</v>
      </c>
      <c r="L16" s="3">
        <v>244.4</v>
      </c>
      <c r="M16" s="1">
        <f t="shared" si="4"/>
        <v>26.1429585</v>
      </c>
      <c r="N16" s="3">
        <v>242.5</v>
      </c>
      <c r="O16" s="1">
        <f t="shared" si="5"/>
        <v>25.7299585</v>
      </c>
      <c r="P16" s="3">
        <v>241.6</v>
      </c>
      <c r="Q16" s="1">
        <f t="shared" si="8"/>
        <v>25.332958499999997</v>
      </c>
      <c r="R16" s="3">
        <v>240.8</v>
      </c>
    </row>
    <row r="17" spans="1:18" s="1" customFormat="1" ht="12.75">
      <c r="A17" s="1">
        <v>1.1</v>
      </c>
      <c r="B17" s="1">
        <f t="shared" si="0"/>
        <v>15.954147</v>
      </c>
      <c r="C17" s="1">
        <f t="shared" si="1"/>
        <v>30.650147</v>
      </c>
      <c r="D17" s="3">
        <v>251.6</v>
      </c>
      <c r="E17" s="1">
        <f t="shared" si="7"/>
        <v>30.129147000000003</v>
      </c>
      <c r="F17" s="3">
        <v>250.6</v>
      </c>
      <c r="G17" s="1">
        <f t="shared" si="2"/>
        <v>28.646147</v>
      </c>
      <c r="H17" s="3">
        <v>247.7</v>
      </c>
      <c r="I17" s="1">
        <f t="shared" si="3"/>
        <v>28.179147</v>
      </c>
      <c r="J17" s="3">
        <v>246.8</v>
      </c>
      <c r="K17" s="1">
        <f t="shared" si="6"/>
        <v>27.734147</v>
      </c>
      <c r="L17" s="3">
        <v>245.9</v>
      </c>
      <c r="M17" s="1">
        <f t="shared" si="4"/>
        <v>26.868147</v>
      </c>
      <c r="N17" s="3">
        <v>244.1</v>
      </c>
      <c r="O17" s="1">
        <f t="shared" si="5"/>
        <v>26.455147</v>
      </c>
      <c r="P17" s="3">
        <v>243.2</v>
      </c>
      <c r="Q17" s="1">
        <f t="shared" si="8"/>
        <v>26.058146999999998</v>
      </c>
      <c r="R17" s="3">
        <v>242.4</v>
      </c>
    </row>
    <row r="18" spans="1:18" s="1" customFormat="1" ht="12.75">
      <c r="A18" s="1">
        <v>1.15</v>
      </c>
      <c r="B18" s="1">
        <f t="shared" si="0"/>
        <v>16.679335499999997</v>
      </c>
      <c r="C18" s="1">
        <f t="shared" si="1"/>
        <v>31.3753355</v>
      </c>
      <c r="D18" s="3">
        <v>252.9</v>
      </c>
      <c r="E18" s="1">
        <f t="shared" si="7"/>
        <v>30.854335499999998</v>
      </c>
      <c r="F18" s="3">
        <v>251.9</v>
      </c>
      <c r="G18" s="1">
        <f t="shared" si="2"/>
        <v>29.371335499999997</v>
      </c>
      <c r="H18" s="3">
        <v>249.1</v>
      </c>
      <c r="I18" s="1">
        <f t="shared" si="3"/>
        <v>28.904335499999995</v>
      </c>
      <c r="J18" s="3">
        <v>248.2</v>
      </c>
      <c r="K18" s="1">
        <f t="shared" si="6"/>
        <v>28.459335499999995</v>
      </c>
      <c r="L18" s="3">
        <v>247.3</v>
      </c>
      <c r="M18" s="1">
        <f t="shared" si="4"/>
        <v>27.593335499999995</v>
      </c>
      <c r="N18" s="3">
        <v>245.6</v>
      </c>
      <c r="O18" s="1">
        <f t="shared" si="5"/>
        <v>27.180335499999998</v>
      </c>
      <c r="P18" s="3">
        <v>244.7</v>
      </c>
      <c r="Q18" s="1">
        <f t="shared" si="8"/>
        <v>26.783335499999996</v>
      </c>
      <c r="R18" s="3">
        <v>243.9</v>
      </c>
    </row>
    <row r="19" spans="1:18" s="1" customFormat="1" ht="12.75">
      <c r="A19" s="1">
        <v>1.2</v>
      </c>
      <c r="B19" s="1">
        <f t="shared" si="0"/>
        <v>17.404524</v>
      </c>
      <c r="C19" s="1">
        <f t="shared" si="1"/>
        <v>32.100524</v>
      </c>
      <c r="D19" s="3">
        <v>254.2</v>
      </c>
      <c r="E19" s="1">
        <f t="shared" si="7"/>
        <v>31.579524</v>
      </c>
      <c r="F19" s="3">
        <v>253.3</v>
      </c>
      <c r="G19" s="1">
        <f t="shared" si="2"/>
        <v>30.096524</v>
      </c>
      <c r="H19" s="3">
        <v>250.5</v>
      </c>
      <c r="I19" s="1">
        <f t="shared" si="3"/>
        <v>29.629523999999996</v>
      </c>
      <c r="J19" s="3">
        <v>249.6</v>
      </c>
      <c r="K19" s="1">
        <f t="shared" si="6"/>
        <v>29.184523999999996</v>
      </c>
      <c r="L19" s="3">
        <v>248.8</v>
      </c>
      <c r="M19" s="1">
        <f t="shared" si="4"/>
        <v>28.318523999999996</v>
      </c>
      <c r="N19" s="3">
        <v>247</v>
      </c>
      <c r="O19" s="1">
        <f t="shared" si="5"/>
        <v>27.905524</v>
      </c>
      <c r="P19" s="3">
        <v>246.2</v>
      </c>
      <c r="Q19" s="1">
        <f t="shared" si="8"/>
        <v>27.508523999999998</v>
      </c>
      <c r="R19" s="3">
        <v>245.4</v>
      </c>
    </row>
    <row r="20" spans="1:18" s="1" customFormat="1" ht="12.75">
      <c r="A20" s="1">
        <v>1.25</v>
      </c>
      <c r="B20" s="1">
        <f t="shared" si="0"/>
        <v>18.1297125</v>
      </c>
      <c r="C20" s="1">
        <f t="shared" si="1"/>
        <v>32.8257125</v>
      </c>
      <c r="D20" s="3">
        <v>255.5</v>
      </c>
      <c r="E20" s="1">
        <f t="shared" si="7"/>
        <v>32.3047125</v>
      </c>
      <c r="F20" s="3">
        <v>254.6</v>
      </c>
      <c r="G20" s="1">
        <f t="shared" si="2"/>
        <v>30.8217125</v>
      </c>
      <c r="H20" s="3">
        <v>251.9</v>
      </c>
      <c r="I20" s="1">
        <f t="shared" si="3"/>
        <v>30.354712499999998</v>
      </c>
      <c r="J20" s="3">
        <v>251</v>
      </c>
      <c r="K20" s="1">
        <f t="shared" si="6"/>
        <v>29.909712499999998</v>
      </c>
      <c r="L20" s="3">
        <v>250.2</v>
      </c>
      <c r="M20" s="1">
        <f t="shared" si="4"/>
        <v>29.043712499999998</v>
      </c>
      <c r="N20" s="3">
        <v>248.5</v>
      </c>
      <c r="O20" s="1">
        <f t="shared" si="5"/>
        <v>28.6307125</v>
      </c>
      <c r="P20" s="3">
        <v>247.7</v>
      </c>
      <c r="Q20" s="1">
        <f t="shared" si="8"/>
        <v>28.2337125</v>
      </c>
      <c r="R20" s="3">
        <v>246.9</v>
      </c>
    </row>
    <row r="21" spans="1:18" s="1" customFormat="1" ht="12.75">
      <c r="A21" s="1">
        <v>1.3</v>
      </c>
      <c r="B21" s="1">
        <f t="shared" si="0"/>
        <v>18.854900999999998</v>
      </c>
      <c r="C21" s="1">
        <f t="shared" si="1"/>
        <v>33.550900999999996</v>
      </c>
      <c r="D21" s="3">
        <v>256.8</v>
      </c>
      <c r="E21" s="1">
        <f t="shared" si="7"/>
        <v>33.029900999999995</v>
      </c>
      <c r="F21" s="3">
        <v>255.9</v>
      </c>
      <c r="G21" s="1">
        <f t="shared" si="2"/>
        <v>31.546901</v>
      </c>
      <c r="H21" s="3">
        <v>253.2</v>
      </c>
      <c r="I21" s="1">
        <f t="shared" si="3"/>
        <v>31.079901</v>
      </c>
      <c r="J21" s="3">
        <v>252.4</v>
      </c>
      <c r="K21" s="1">
        <f t="shared" si="6"/>
        <v>30.634901</v>
      </c>
      <c r="L21" s="3">
        <v>251.5</v>
      </c>
      <c r="M21" s="1">
        <f t="shared" si="4"/>
        <v>29.768901</v>
      </c>
      <c r="N21" s="3">
        <v>249.9</v>
      </c>
      <c r="O21" s="1">
        <f t="shared" si="5"/>
        <v>29.355900999999996</v>
      </c>
      <c r="P21" s="3">
        <v>249.1</v>
      </c>
      <c r="Q21" s="1">
        <f t="shared" si="8"/>
        <v>28.958900999999997</v>
      </c>
      <c r="R21" s="3">
        <v>248.3</v>
      </c>
    </row>
    <row r="22" spans="1:18" s="1" customFormat="1" ht="12.75">
      <c r="A22" s="1">
        <v>1.35</v>
      </c>
      <c r="B22" s="1">
        <f t="shared" si="0"/>
        <v>19.5800895</v>
      </c>
      <c r="C22" s="1">
        <f t="shared" si="1"/>
        <v>34.2760895</v>
      </c>
      <c r="D22" s="3">
        <v>258.1</v>
      </c>
      <c r="E22" s="1">
        <f t="shared" si="7"/>
        <v>33.7550895</v>
      </c>
      <c r="F22" s="3">
        <v>257.2</v>
      </c>
      <c r="G22" s="1">
        <f t="shared" si="2"/>
        <v>32.2720895</v>
      </c>
      <c r="H22" s="3">
        <v>254.5</v>
      </c>
      <c r="I22" s="1">
        <f t="shared" si="3"/>
        <v>31.8050895</v>
      </c>
      <c r="J22" s="3">
        <v>253.7</v>
      </c>
      <c r="K22" s="1">
        <f t="shared" si="6"/>
        <v>31.3600895</v>
      </c>
      <c r="L22" s="3">
        <v>252.9</v>
      </c>
      <c r="M22" s="1">
        <f t="shared" si="4"/>
        <v>30.4940895</v>
      </c>
      <c r="N22" s="3">
        <v>251.3</v>
      </c>
      <c r="O22" s="1">
        <f t="shared" si="5"/>
        <v>30.081089499999997</v>
      </c>
      <c r="P22" s="3">
        <v>250.5</v>
      </c>
      <c r="Q22" s="1">
        <f t="shared" si="8"/>
        <v>29.6840895</v>
      </c>
      <c r="R22" s="3">
        <v>249.7</v>
      </c>
    </row>
    <row r="23" spans="1:18" s="1" customFormat="1" ht="12.75">
      <c r="A23" s="1">
        <v>1.4</v>
      </c>
      <c r="B23" s="1">
        <f t="shared" si="0"/>
        <v>20.305277999999998</v>
      </c>
      <c r="C23" s="1">
        <f t="shared" si="1"/>
        <v>35.001278</v>
      </c>
      <c r="D23" s="3">
        <v>259.3</v>
      </c>
      <c r="E23" s="1">
        <f t="shared" si="7"/>
        <v>34.480278</v>
      </c>
      <c r="F23" s="3">
        <v>258.4</v>
      </c>
      <c r="G23" s="1">
        <f t="shared" si="2"/>
        <v>32.997277999999994</v>
      </c>
      <c r="H23" s="3">
        <v>255.8</v>
      </c>
      <c r="I23" s="1">
        <f t="shared" si="3"/>
        <v>32.530277999999996</v>
      </c>
      <c r="J23" s="3">
        <v>255</v>
      </c>
      <c r="K23" s="1">
        <f t="shared" si="6"/>
        <v>32.085277999999995</v>
      </c>
      <c r="L23" s="3">
        <v>254.2</v>
      </c>
      <c r="M23" s="1">
        <f t="shared" si="4"/>
        <v>31.219277999999996</v>
      </c>
      <c r="N23" s="3">
        <v>252.6</v>
      </c>
      <c r="O23" s="1">
        <f t="shared" si="5"/>
        <v>30.806278</v>
      </c>
      <c r="P23" s="3">
        <v>251.9</v>
      </c>
      <c r="Q23" s="1">
        <f t="shared" si="8"/>
        <v>30.409277999999997</v>
      </c>
      <c r="R23" s="3">
        <v>251.1</v>
      </c>
    </row>
    <row r="24" spans="1:18" s="1" customFormat="1" ht="12.75">
      <c r="A24" s="1">
        <v>1.45</v>
      </c>
      <c r="B24" s="1">
        <f t="shared" si="0"/>
        <v>21.0304665</v>
      </c>
      <c r="C24" s="1">
        <f t="shared" si="1"/>
        <v>35.7264665</v>
      </c>
      <c r="D24" s="3">
        <v>260.5</v>
      </c>
      <c r="E24" s="1">
        <f t="shared" si="7"/>
        <v>35.2054665</v>
      </c>
      <c r="F24" s="3">
        <v>259.6</v>
      </c>
      <c r="G24" s="1">
        <f t="shared" si="2"/>
        <v>33.722466499999996</v>
      </c>
      <c r="H24" s="3">
        <v>257.1</v>
      </c>
      <c r="I24" s="1">
        <f t="shared" si="3"/>
        <v>33.2554665</v>
      </c>
      <c r="J24" s="3">
        <v>256.3</v>
      </c>
      <c r="K24" s="1">
        <f t="shared" si="6"/>
        <v>32.8104665</v>
      </c>
      <c r="L24" s="3">
        <v>255.5</v>
      </c>
      <c r="M24" s="1">
        <f t="shared" si="4"/>
        <v>31.944466499999997</v>
      </c>
      <c r="N24" s="3">
        <v>253.9</v>
      </c>
      <c r="O24" s="1">
        <f t="shared" si="5"/>
        <v>31.5314665</v>
      </c>
      <c r="P24" s="3">
        <v>253.2</v>
      </c>
      <c r="Q24" s="1">
        <f t="shared" si="8"/>
        <v>31.1344665</v>
      </c>
      <c r="R24" s="3">
        <v>252.4</v>
      </c>
    </row>
    <row r="25" spans="1:18" s="1" customFormat="1" ht="12.75">
      <c r="A25" s="1">
        <v>1.5</v>
      </c>
      <c r="B25" s="1">
        <f t="shared" si="0"/>
        <v>21.755654999999997</v>
      </c>
      <c r="C25" s="1">
        <f t="shared" si="1"/>
        <v>36.451654999999995</v>
      </c>
      <c r="D25" s="3">
        <v>261.7</v>
      </c>
      <c r="E25" s="1">
        <f t="shared" si="7"/>
        <v>35.930655</v>
      </c>
      <c r="F25" s="3">
        <v>260.8</v>
      </c>
      <c r="G25" s="1">
        <f t="shared" si="2"/>
        <v>34.447655</v>
      </c>
      <c r="H25" s="3">
        <v>258.3</v>
      </c>
      <c r="I25" s="1">
        <f t="shared" si="3"/>
        <v>33.980655</v>
      </c>
      <c r="J25" s="3">
        <v>257.5</v>
      </c>
      <c r="K25" s="1">
        <f t="shared" si="6"/>
        <v>33.535655</v>
      </c>
      <c r="L25" s="3">
        <v>256.8</v>
      </c>
      <c r="M25" s="1">
        <f t="shared" si="4"/>
        <v>32.669655</v>
      </c>
      <c r="N25" s="3">
        <v>255.2</v>
      </c>
      <c r="O25" s="1">
        <f t="shared" si="5"/>
        <v>32.256654999999995</v>
      </c>
      <c r="P25" s="3">
        <v>254.5</v>
      </c>
      <c r="Q25" s="1">
        <f t="shared" si="8"/>
        <v>31.859654999999997</v>
      </c>
      <c r="R25" s="3">
        <v>253.8</v>
      </c>
    </row>
    <row r="26" spans="1:18" s="1" customFormat="1" ht="12.75">
      <c r="A26" s="1"/>
      <c r="D26" s="3"/>
      <c r="F26" s="3"/>
      <c r="H26" s="3"/>
      <c r="J26" s="3"/>
      <c r="L26" s="3"/>
      <c r="N26" s="3"/>
      <c r="P26" s="3"/>
      <c r="R26" s="3"/>
    </row>
    <row r="27" spans="4:18" s="1" customFormat="1" ht="12.75">
      <c r="D27" s="3"/>
      <c r="F27" s="3"/>
      <c r="H27" s="3"/>
      <c r="J27" s="3"/>
      <c r="L27" s="3"/>
      <c r="N27" s="3"/>
      <c r="P27" s="3"/>
      <c r="R27" s="3"/>
    </row>
    <row r="28" spans="2:18" s="1" customFormat="1" ht="12.75">
      <c r="B28" s="1" t="s">
        <v>11</v>
      </c>
      <c r="C28" s="1" t="s">
        <v>12</v>
      </c>
      <c r="D28" s="3" t="s">
        <v>13</v>
      </c>
      <c r="E28" s="1" t="s">
        <v>16</v>
      </c>
      <c r="F28" s="3"/>
      <c r="H28" s="3"/>
      <c r="J28" s="3"/>
      <c r="L28" s="3"/>
      <c r="N28" s="3"/>
      <c r="P28" s="3"/>
      <c r="R28" s="3"/>
    </row>
    <row r="29" spans="1:18" s="1" customFormat="1" ht="12.75">
      <c r="A29" s="1" t="s">
        <v>14</v>
      </c>
      <c r="B29" s="1" t="s">
        <v>15</v>
      </c>
      <c r="C29" s="1" t="s">
        <v>15</v>
      </c>
      <c r="D29" s="1" t="s">
        <v>15</v>
      </c>
      <c r="E29" s="1" t="s">
        <v>15</v>
      </c>
      <c r="F29" s="3"/>
      <c r="P29" s="3"/>
      <c r="R29" s="3"/>
    </row>
    <row r="30" spans="4:18" s="1" customFormat="1" ht="12.75">
      <c r="D30" s="3"/>
      <c r="F30" s="3"/>
      <c r="P30" s="3"/>
      <c r="R30" s="3"/>
    </row>
    <row r="31" spans="1:18" s="1" customFormat="1" ht="12.75">
      <c r="A31" s="4">
        <v>0</v>
      </c>
      <c r="B31" s="3">
        <v>248.8</v>
      </c>
      <c r="C31" s="3">
        <v>251.6</v>
      </c>
      <c r="D31" s="3">
        <v>254.2</v>
      </c>
      <c r="E31" s="3">
        <v>256.8</v>
      </c>
      <c r="F31" s="3"/>
      <c r="P31" s="3"/>
      <c r="R31" s="3"/>
    </row>
    <row r="32" spans="1:18" s="1" customFormat="1" ht="12.75">
      <c r="A32" s="4">
        <v>1000</v>
      </c>
      <c r="B32" s="3">
        <v>247.8</v>
      </c>
      <c r="C32" s="3">
        <v>250.6</v>
      </c>
      <c r="D32" s="3">
        <v>253.3</v>
      </c>
      <c r="E32" s="3">
        <v>255.9</v>
      </c>
      <c r="F32" s="3"/>
      <c r="P32" s="3"/>
      <c r="R32" s="3"/>
    </row>
    <row r="33" spans="1:18" s="1" customFormat="1" ht="12.75">
      <c r="A33" s="4">
        <v>4000</v>
      </c>
      <c r="B33" s="3">
        <v>244.8</v>
      </c>
      <c r="C33" s="3">
        <v>247.7</v>
      </c>
      <c r="D33" s="3">
        <v>250.5</v>
      </c>
      <c r="E33" s="3">
        <v>253.2</v>
      </c>
      <c r="F33" s="3"/>
      <c r="P33" s="3"/>
      <c r="R33" s="3"/>
    </row>
    <row r="34" spans="1:18" s="1" customFormat="1" ht="12.75">
      <c r="A34" s="4">
        <v>5000</v>
      </c>
      <c r="B34" s="3">
        <v>243.8</v>
      </c>
      <c r="C34" s="3">
        <v>246.8</v>
      </c>
      <c r="D34" s="3">
        <v>249.6</v>
      </c>
      <c r="E34" s="3">
        <v>252.4</v>
      </c>
      <c r="F34" s="3"/>
      <c r="P34" s="3"/>
      <c r="R34" s="3"/>
    </row>
    <row r="35" spans="1:18" s="1" customFormat="1" ht="12.75">
      <c r="A35" s="4">
        <v>6000</v>
      </c>
      <c r="B35" s="3">
        <v>242.8</v>
      </c>
      <c r="C35" s="3">
        <v>245.9</v>
      </c>
      <c r="D35" s="3">
        <v>248.8</v>
      </c>
      <c r="E35" s="3">
        <v>251.5</v>
      </c>
      <c r="F35" s="3"/>
      <c r="P35" s="3"/>
      <c r="R35" s="3"/>
    </row>
    <row r="36" spans="1:18" s="1" customFormat="1" ht="12.75">
      <c r="A36" s="4">
        <v>8000</v>
      </c>
      <c r="B36" s="3">
        <v>241</v>
      </c>
      <c r="C36" s="3">
        <v>244.1</v>
      </c>
      <c r="D36" s="3">
        <v>247</v>
      </c>
      <c r="E36" s="3">
        <v>249.9</v>
      </c>
      <c r="F36" s="3"/>
      <c r="P36" s="3"/>
      <c r="R36" s="3"/>
    </row>
    <row r="37" spans="1:18" s="1" customFormat="1" ht="12.75">
      <c r="A37" s="4">
        <v>9000</v>
      </c>
      <c r="B37" s="3">
        <v>240</v>
      </c>
      <c r="C37" s="3">
        <v>243.2</v>
      </c>
      <c r="D37" s="3">
        <v>246.2</v>
      </c>
      <c r="E37" s="3">
        <v>249.1</v>
      </c>
      <c r="F37" s="3"/>
      <c r="P37" s="3"/>
      <c r="R37" s="3"/>
    </row>
    <row r="38" spans="1:18" s="1" customFormat="1" ht="12.75">
      <c r="A38" s="4">
        <v>10000</v>
      </c>
      <c r="B38" s="3">
        <v>239.2</v>
      </c>
      <c r="C38" s="3">
        <v>242.4</v>
      </c>
      <c r="D38" s="3">
        <v>245.4</v>
      </c>
      <c r="E38" s="3">
        <v>248.3</v>
      </c>
      <c r="F38" s="3"/>
      <c r="P38" s="3"/>
      <c r="R38" s="3"/>
    </row>
    <row r="39" spans="4:18" s="1" customFormat="1" ht="12.75">
      <c r="D39" s="3"/>
      <c r="F39" s="3"/>
      <c r="P39" s="3"/>
      <c r="R39" s="3"/>
    </row>
    <row r="42" spans="1:2" ht="12.75">
      <c r="A42" s="1" t="s">
        <v>17</v>
      </c>
      <c r="B42" s="1" t="s">
        <v>18</v>
      </c>
    </row>
    <row r="44" spans="1:2" ht="12.75">
      <c r="A44" s="3">
        <v>236.4</v>
      </c>
      <c r="B44" s="3">
        <f>(A44-32)*5/9</f>
        <v>113.55555555555556</v>
      </c>
    </row>
    <row r="45" spans="1:2" ht="12.75">
      <c r="A45" s="3">
        <v>238.1</v>
      </c>
      <c r="B45" s="3">
        <f aca="true" t="shared" si="9" ref="B45:B62">(A45-32)*5/9</f>
        <v>114.5</v>
      </c>
    </row>
    <row r="46" spans="1:2" ht="12.75">
      <c r="A46" s="3">
        <v>239.7</v>
      </c>
      <c r="B46" s="3">
        <f t="shared" si="9"/>
        <v>115.38888888888889</v>
      </c>
    </row>
    <row r="47" spans="1:2" ht="12.75">
      <c r="A47" s="3">
        <v>241.3</v>
      </c>
      <c r="B47" s="3">
        <f t="shared" si="9"/>
        <v>116.27777777777777</v>
      </c>
    </row>
    <row r="48" spans="1:2" ht="12.75">
      <c r="A48" s="3">
        <v>242.9</v>
      </c>
      <c r="B48" s="3">
        <f t="shared" si="9"/>
        <v>117.16666666666667</v>
      </c>
    </row>
    <row r="49" spans="1:2" ht="12.75">
      <c r="A49" s="3">
        <v>244.4</v>
      </c>
      <c r="B49" s="3">
        <f t="shared" si="9"/>
        <v>118</v>
      </c>
    </row>
    <row r="50" spans="1:2" ht="12.75">
      <c r="A50" s="3">
        <v>245.9</v>
      </c>
      <c r="B50" s="3">
        <f t="shared" si="9"/>
        <v>118.83333333333333</v>
      </c>
    </row>
    <row r="51" spans="1:2" ht="12.75">
      <c r="A51" s="3">
        <v>247.3</v>
      </c>
      <c r="B51" s="3">
        <f t="shared" si="9"/>
        <v>119.61111111111111</v>
      </c>
    </row>
    <row r="52" spans="1:2" ht="12.75">
      <c r="A52" s="3">
        <v>248.8</v>
      </c>
      <c r="B52" s="3">
        <f t="shared" si="9"/>
        <v>120.44444444444444</v>
      </c>
    </row>
    <row r="53" spans="1:2" ht="12.75">
      <c r="A53" s="3">
        <v>250.2</v>
      </c>
      <c r="B53" s="3">
        <f t="shared" si="9"/>
        <v>121.22222222222223</v>
      </c>
    </row>
    <row r="54" spans="1:2" ht="12.75">
      <c r="A54" s="3">
        <v>251.6</v>
      </c>
      <c r="B54" s="3">
        <f t="shared" si="9"/>
        <v>122</v>
      </c>
    </row>
    <row r="55" spans="1:2" ht="12.75">
      <c r="A55" s="3">
        <v>252.9</v>
      </c>
      <c r="B55" s="3">
        <f t="shared" si="9"/>
        <v>122.72222222222223</v>
      </c>
    </row>
    <row r="56" spans="1:2" ht="12.75">
      <c r="A56" s="3">
        <v>254.2</v>
      </c>
      <c r="B56" s="3">
        <f t="shared" si="9"/>
        <v>123.44444444444444</v>
      </c>
    </row>
    <row r="57" spans="1:2" ht="12.75">
      <c r="A57" s="3">
        <v>255.5</v>
      </c>
      <c r="B57" s="3">
        <f t="shared" si="9"/>
        <v>124.16666666666667</v>
      </c>
    </row>
    <row r="58" spans="1:2" ht="12.75">
      <c r="A58" s="3">
        <v>256.8</v>
      </c>
      <c r="B58" s="3">
        <f t="shared" si="9"/>
        <v>124.88888888888889</v>
      </c>
    </row>
    <row r="59" spans="1:2" ht="12.75">
      <c r="A59" s="3">
        <v>258.1</v>
      </c>
      <c r="B59" s="3">
        <f t="shared" si="9"/>
        <v>125.61111111111111</v>
      </c>
    </row>
    <row r="60" spans="1:2" ht="12.75">
      <c r="A60" s="3">
        <v>259.3</v>
      </c>
      <c r="B60" s="3">
        <f t="shared" si="9"/>
        <v>126.27777777777777</v>
      </c>
    </row>
    <row r="61" spans="1:2" ht="12.75">
      <c r="A61" s="3">
        <v>260.5</v>
      </c>
      <c r="B61" s="3">
        <f t="shared" si="9"/>
        <v>126.94444444444444</v>
      </c>
    </row>
    <row r="62" spans="1:2" ht="12.75">
      <c r="A62" s="3">
        <v>261.7</v>
      </c>
      <c r="B62" s="3">
        <f t="shared" si="9"/>
        <v>127.61111111111111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Svendson</dc:creator>
  <cp:keywords/>
  <dc:description/>
  <cp:lastModifiedBy>Eric Svendson</cp:lastModifiedBy>
  <dcterms:created xsi:type="dcterms:W3CDTF">2006-07-16T12:36:53Z</dcterms:created>
  <dcterms:modified xsi:type="dcterms:W3CDTF">2010-01-28T23:43:22Z</dcterms:modified>
  <cp:category/>
  <cp:version/>
  <cp:contentType/>
  <cp:contentStatus/>
</cp:coreProperties>
</file>